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0" windowWidth="18495" windowHeight="11700" activeTab="1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L22" i="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L21"/>
  <c r="J21"/>
  <c r="H21"/>
  <c r="M21"/>
  <c r="K21"/>
  <c r="I21"/>
  <c r="G21"/>
  <c r="F21"/>
  <c r="E21"/>
  <c r="D21"/>
  <c r="C21"/>
  <c r="C36"/>
  <c r="D36"/>
  <c r="E36"/>
  <c r="H36"/>
  <c r="I36"/>
  <c r="J36"/>
  <c r="K36"/>
  <c r="M36"/>
  <c r="C37"/>
  <c r="D37"/>
  <c r="E37"/>
  <c r="H37"/>
  <c r="I37"/>
  <c r="J37"/>
  <c r="K37"/>
  <c r="M37"/>
  <c r="C38"/>
  <c r="D38"/>
  <c r="E38"/>
  <c r="H38"/>
  <c r="I38"/>
  <c r="J38"/>
  <c r="K38"/>
  <c r="M38"/>
  <c r="C39"/>
  <c r="D39"/>
  <c r="E39"/>
  <c r="H39"/>
  <c r="I39"/>
  <c r="J39"/>
  <c r="K39"/>
  <c r="M39"/>
  <c r="C40"/>
  <c r="D40"/>
  <c r="E40"/>
  <c r="H40"/>
  <c r="I40"/>
  <c r="J40"/>
  <c r="K40"/>
  <c r="M40"/>
  <c r="C41"/>
  <c r="D41"/>
  <c r="E41"/>
  <c r="H41"/>
  <c r="I41"/>
  <c r="J41"/>
  <c r="K41"/>
  <c r="M41"/>
  <c r="H23"/>
  <c r="H24"/>
  <c r="H25"/>
  <c r="H26"/>
  <c r="H27"/>
  <c r="H28"/>
  <c r="H29"/>
  <c r="H30"/>
  <c r="H31"/>
  <c r="H32"/>
  <c r="H33"/>
  <c r="H34"/>
  <c r="H35"/>
  <c r="H22"/>
  <c r="C23"/>
  <c r="D23"/>
  <c r="E23"/>
  <c r="I23"/>
  <c r="J23"/>
  <c r="K23"/>
  <c r="M23"/>
  <c r="C24"/>
  <c r="D24"/>
  <c r="E24"/>
  <c r="I24"/>
  <c r="J24"/>
  <c r="K24"/>
  <c r="M24"/>
  <c r="C25"/>
  <c r="D25"/>
  <c r="E25"/>
  <c r="I25"/>
  <c r="J25"/>
  <c r="K25"/>
  <c r="M25"/>
  <c r="C26"/>
  <c r="D26"/>
  <c r="E26"/>
  <c r="I26"/>
  <c r="J26"/>
  <c r="K26"/>
  <c r="M26"/>
  <c r="C27"/>
  <c r="D27"/>
  <c r="E27"/>
  <c r="I27"/>
  <c r="J27"/>
  <c r="K27"/>
  <c r="M27"/>
  <c r="C28"/>
  <c r="D28"/>
  <c r="E28"/>
  <c r="I28"/>
  <c r="J28"/>
  <c r="K28"/>
  <c r="M28"/>
  <c r="C29"/>
  <c r="D29"/>
  <c r="E29"/>
  <c r="I29"/>
  <c r="J29"/>
  <c r="K29"/>
  <c r="M29"/>
  <c r="C30"/>
  <c r="D30"/>
  <c r="E30"/>
  <c r="I30"/>
  <c r="J30"/>
  <c r="K30"/>
  <c r="M30"/>
  <c r="C31"/>
  <c r="D31"/>
  <c r="E31"/>
  <c r="I31"/>
  <c r="J31"/>
  <c r="K31"/>
  <c r="M31"/>
  <c r="C32"/>
  <c r="D32"/>
  <c r="E32"/>
  <c r="I32"/>
  <c r="J32"/>
  <c r="K32"/>
  <c r="M32"/>
  <c r="C33"/>
  <c r="D33"/>
  <c r="E33"/>
  <c r="I33"/>
  <c r="J33"/>
  <c r="K33"/>
  <c r="M33"/>
  <c r="C34"/>
  <c r="D34"/>
  <c r="E34"/>
  <c r="I34"/>
  <c r="J34"/>
  <c r="K34"/>
  <c r="M34"/>
  <c r="C35"/>
  <c r="D35"/>
  <c r="E35"/>
  <c r="I35"/>
  <c r="J35"/>
  <c r="K35"/>
  <c r="M35"/>
  <c r="M22"/>
  <c r="K22"/>
  <c r="J22"/>
  <c r="I22"/>
  <c r="E22"/>
  <c r="D22"/>
  <c r="C22"/>
  <c r="E55" i="1"/>
  <c r="E54"/>
  <c r="C55"/>
  <c r="C54"/>
  <c r="J35"/>
</calcChain>
</file>

<file path=xl/sharedStrings.xml><?xml version="1.0" encoding="utf-8"?>
<sst xmlns="http://schemas.openxmlformats.org/spreadsheetml/2006/main" count="76" uniqueCount="15">
  <si>
    <t>Parameter</t>
  </si>
  <si>
    <t>Value</t>
  </si>
  <si>
    <t>StdErr</t>
  </si>
  <si>
    <t>CV(%)</t>
  </si>
  <si>
    <t>Dependencies</t>
  </si>
  <si>
    <t>B0</t>
  </si>
  <si>
    <t>B1</t>
  </si>
  <si>
    <t>ab</t>
  </si>
  <si>
    <t xml:space="preserve">bis </t>
  </si>
  <si>
    <t>bis</t>
  </si>
  <si>
    <t xml:space="preserve">ab </t>
  </si>
  <si>
    <t>Konz</t>
  </si>
  <si>
    <t>Bo</t>
  </si>
  <si>
    <t>del Bo</t>
  </si>
  <si>
    <t>del b1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</si>
</sst>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1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1" fontId="0" fillId="0" borderId="0" xfId="0" applyNumberFormat="1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B55"/>
  <sheetViews>
    <sheetView topLeftCell="A25" workbookViewId="0">
      <selection activeCell="E56" sqref="E56"/>
    </sheetView>
  </sheetViews>
  <sheetFormatPr baseColWidth="10" defaultRowHeight="15"/>
  <sheetData>
    <row r="1" spans="2:28" ht="15.75" thickBot="1"/>
    <row r="2" spans="2:28">
      <c r="B2" s="2">
        <v>322</v>
      </c>
      <c r="C2" s="3"/>
      <c r="D2" s="3"/>
      <c r="E2" s="3"/>
      <c r="F2" s="3"/>
      <c r="G2" s="4"/>
      <c r="I2" s="2">
        <v>337</v>
      </c>
      <c r="J2" s="3"/>
      <c r="K2" s="3"/>
      <c r="L2" s="3"/>
      <c r="M2" s="3"/>
      <c r="N2" s="4"/>
      <c r="P2" s="2">
        <v>335</v>
      </c>
      <c r="Q2" s="3"/>
      <c r="R2" s="3"/>
      <c r="S2" s="3"/>
      <c r="T2" s="3"/>
      <c r="U2" s="4"/>
      <c r="W2" s="2">
        <v>345</v>
      </c>
      <c r="X2" s="3"/>
      <c r="Y2" s="3"/>
      <c r="Z2" s="3"/>
      <c r="AA2" s="3"/>
      <c r="AB2" s="4"/>
    </row>
    <row r="3" spans="2:28">
      <c r="B3" s="5" t="s">
        <v>8</v>
      </c>
      <c r="C3" s="6">
        <v>16500000000000</v>
      </c>
      <c r="D3" s="7"/>
      <c r="E3" s="7"/>
      <c r="F3" s="7"/>
      <c r="G3" s="8"/>
      <c r="I3" s="5"/>
      <c r="J3" s="7"/>
      <c r="K3" s="7"/>
      <c r="L3" s="7"/>
      <c r="M3" s="7"/>
      <c r="N3" s="8"/>
      <c r="P3" s="5"/>
      <c r="Q3" s="7"/>
      <c r="R3" s="7"/>
      <c r="S3" s="7"/>
      <c r="T3" s="7"/>
      <c r="U3" s="8"/>
      <c r="W3" s="5"/>
      <c r="X3" s="7"/>
      <c r="Y3" s="7"/>
      <c r="Z3" s="7"/>
      <c r="AA3" s="7"/>
      <c r="AB3" s="8"/>
    </row>
    <row r="4" spans="2:28">
      <c r="B4" s="5"/>
      <c r="C4" s="7"/>
      <c r="D4" s="7"/>
      <c r="E4" s="7"/>
      <c r="F4" s="7"/>
      <c r="G4" s="8"/>
      <c r="I4" s="5"/>
      <c r="J4" s="7"/>
      <c r="K4" s="7"/>
      <c r="L4" s="7"/>
      <c r="M4" s="7"/>
      <c r="N4" s="8"/>
      <c r="P4" s="5"/>
      <c r="Q4" s="7"/>
      <c r="R4" s="7"/>
      <c r="S4" s="7"/>
      <c r="T4" s="7"/>
      <c r="U4" s="8"/>
      <c r="W4" s="5"/>
      <c r="X4" s="7"/>
      <c r="Y4" s="7"/>
      <c r="Z4" s="7"/>
      <c r="AA4" s="7"/>
      <c r="AB4" s="8"/>
    </row>
    <row r="5" spans="2:28">
      <c r="B5" s="5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8"/>
      <c r="I5" s="5" t="s">
        <v>0</v>
      </c>
      <c r="J5" s="7" t="s">
        <v>1</v>
      </c>
      <c r="K5" s="7" t="s">
        <v>2</v>
      </c>
      <c r="L5" s="7" t="s">
        <v>3</v>
      </c>
      <c r="M5" s="7" t="s">
        <v>4</v>
      </c>
      <c r="N5" s="8"/>
      <c r="P5" s="5" t="s">
        <v>0</v>
      </c>
      <c r="Q5" s="7" t="s">
        <v>1</v>
      </c>
      <c r="R5" s="7" t="s">
        <v>2</v>
      </c>
      <c r="S5" s="7" t="s">
        <v>3</v>
      </c>
      <c r="T5" s="7" t="s">
        <v>4</v>
      </c>
      <c r="U5" s="8"/>
      <c r="W5" s="5" t="s">
        <v>0</v>
      </c>
      <c r="X5" s="7" t="s">
        <v>1</v>
      </c>
      <c r="Y5" s="7" t="s">
        <v>2</v>
      </c>
      <c r="Z5" s="7" t="s">
        <v>3</v>
      </c>
      <c r="AA5" s="7" t="s">
        <v>4</v>
      </c>
      <c r="AB5" s="8"/>
    </row>
    <row r="6" spans="2:28">
      <c r="B6" s="5" t="s">
        <v>5</v>
      </c>
      <c r="C6" s="6">
        <v>27.68</v>
      </c>
      <c r="D6" s="6">
        <v>41.62</v>
      </c>
      <c r="E6" s="6">
        <v>150.4</v>
      </c>
      <c r="F6" s="7">
        <v>0.88153490000000001</v>
      </c>
      <c r="G6" s="8"/>
      <c r="I6" s="5" t="s">
        <v>5</v>
      </c>
      <c r="J6" s="6">
        <v>28.72</v>
      </c>
      <c r="K6" s="6">
        <v>19.48</v>
      </c>
      <c r="L6" s="6">
        <v>67.819999999999993</v>
      </c>
      <c r="M6" s="7">
        <v>0.74368979999999996</v>
      </c>
      <c r="N6" s="8"/>
      <c r="P6" s="5" t="s">
        <v>5</v>
      </c>
      <c r="Q6" s="6">
        <v>13.09</v>
      </c>
      <c r="R6" s="6">
        <v>11.06</v>
      </c>
      <c r="S6" s="6">
        <v>84.54</v>
      </c>
      <c r="T6" s="7">
        <v>0.74331659999999999</v>
      </c>
      <c r="U6" s="8"/>
      <c r="W6" s="5" t="s">
        <v>5</v>
      </c>
      <c r="X6" s="6">
        <v>16.32</v>
      </c>
      <c r="Y6" s="6">
        <v>14.71</v>
      </c>
      <c r="Z6" s="6">
        <v>90.1</v>
      </c>
      <c r="AA6" s="7">
        <v>0.73652910000000005</v>
      </c>
      <c r="AB6" s="8"/>
    </row>
    <row r="7" spans="2:28">
      <c r="B7" s="5" t="s">
        <v>6</v>
      </c>
      <c r="C7" s="6">
        <v>1.6969999999999999E-12</v>
      </c>
      <c r="D7" s="6">
        <v>3.9029999999999998E-12</v>
      </c>
      <c r="E7" s="6">
        <v>230</v>
      </c>
      <c r="F7" s="7">
        <v>0.88153490000000001</v>
      </c>
      <c r="G7" s="8"/>
      <c r="I7" s="5" t="s">
        <v>6</v>
      </c>
      <c r="J7" s="6">
        <v>1.257E-12</v>
      </c>
      <c r="K7" s="6">
        <v>1.4209999999999999E-12</v>
      </c>
      <c r="L7" s="6">
        <v>113</v>
      </c>
      <c r="M7" s="7">
        <v>0.74368979999999996</v>
      </c>
      <c r="N7" s="8"/>
      <c r="P7" s="5" t="s">
        <v>6</v>
      </c>
      <c r="Q7" s="6">
        <v>1.6460000000000001E-12</v>
      </c>
      <c r="R7" s="6">
        <v>8.2630000000000002E-13</v>
      </c>
      <c r="S7" s="6">
        <v>50.19</v>
      </c>
      <c r="T7" s="7">
        <v>0.74331659999999999</v>
      </c>
      <c r="U7" s="8"/>
      <c r="W7" s="5" t="s">
        <v>6</v>
      </c>
      <c r="X7" s="6">
        <v>1.2749999999999999E-12</v>
      </c>
      <c r="Y7" s="6">
        <v>1.055E-12</v>
      </c>
      <c r="Z7" s="6">
        <v>82.75</v>
      </c>
      <c r="AA7" s="7">
        <v>0.73652910000000005</v>
      </c>
      <c r="AB7" s="8"/>
    </row>
    <row r="8" spans="2:28">
      <c r="B8" s="5"/>
      <c r="C8" s="7"/>
      <c r="D8" s="7"/>
      <c r="E8" s="7"/>
      <c r="F8" s="7"/>
      <c r="G8" s="8"/>
      <c r="I8" s="5"/>
      <c r="J8" s="7"/>
      <c r="K8" s="7"/>
      <c r="L8" s="7"/>
      <c r="M8" s="7"/>
      <c r="N8" s="8"/>
      <c r="P8" s="5"/>
      <c r="Q8" s="7"/>
      <c r="R8" s="7"/>
      <c r="S8" s="7"/>
      <c r="T8" s="7"/>
      <c r="U8" s="8"/>
      <c r="W8" s="5"/>
      <c r="X8" s="7"/>
      <c r="Y8" s="7"/>
      <c r="Z8" s="7"/>
      <c r="AA8" s="7"/>
      <c r="AB8" s="8"/>
    </row>
    <row r="9" spans="2:28">
      <c r="B9" s="5" t="s">
        <v>7</v>
      </c>
      <c r="C9" s="6">
        <v>16500000000000</v>
      </c>
      <c r="D9" s="7"/>
      <c r="E9" s="7"/>
      <c r="F9" s="7"/>
      <c r="G9" s="8"/>
      <c r="I9" s="5"/>
      <c r="J9" s="7"/>
      <c r="K9" s="7"/>
      <c r="L9" s="7"/>
      <c r="M9" s="7"/>
      <c r="N9" s="8"/>
      <c r="P9" s="5"/>
      <c r="Q9" s="7"/>
      <c r="R9" s="7"/>
      <c r="S9" s="7"/>
      <c r="T9" s="7"/>
      <c r="U9" s="8"/>
      <c r="W9" s="5"/>
      <c r="X9" s="7"/>
      <c r="Y9" s="7"/>
      <c r="Z9" s="7"/>
      <c r="AA9" s="7"/>
      <c r="AB9" s="8"/>
    </row>
    <row r="10" spans="2:28">
      <c r="B10" s="5"/>
      <c r="C10" s="7"/>
      <c r="D10" s="7"/>
      <c r="E10" s="7"/>
      <c r="F10" s="7"/>
      <c r="G10" s="8"/>
      <c r="I10" s="5"/>
      <c r="J10" s="7"/>
      <c r="K10" s="7"/>
      <c r="L10" s="7"/>
      <c r="M10" s="7"/>
      <c r="N10" s="8"/>
      <c r="P10" s="5"/>
      <c r="Q10" s="7"/>
      <c r="R10" s="7"/>
      <c r="S10" s="7"/>
      <c r="T10" s="7"/>
      <c r="U10" s="8"/>
      <c r="W10" s="5"/>
      <c r="X10" s="7"/>
      <c r="Y10" s="7"/>
      <c r="Z10" s="7"/>
      <c r="AA10" s="7"/>
      <c r="AB10" s="8"/>
    </row>
    <row r="11" spans="2:28">
      <c r="B11" s="5"/>
      <c r="C11" s="7">
        <v>53.221849999999996</v>
      </c>
      <c r="D11" s="7">
        <v>3.0794630529178368</v>
      </c>
      <c r="E11" s="7"/>
      <c r="F11" s="7"/>
      <c r="G11" s="8"/>
      <c r="I11" s="5"/>
      <c r="J11" s="7"/>
      <c r="K11" s="7"/>
      <c r="L11" s="7"/>
      <c r="M11" s="7"/>
      <c r="N11" s="8"/>
      <c r="P11" s="5"/>
      <c r="Q11" s="7"/>
      <c r="R11" s="7"/>
      <c r="S11" s="7"/>
      <c r="T11" s="7"/>
      <c r="U11" s="8"/>
      <c r="W11" s="5"/>
      <c r="X11" s="7"/>
      <c r="Y11" s="7"/>
      <c r="Z11" s="7"/>
      <c r="AA11" s="7"/>
      <c r="AB11" s="8"/>
    </row>
    <row r="12" spans="2:28" ht="15.75" thickBot="1">
      <c r="B12" s="9"/>
      <c r="C12" s="10"/>
      <c r="D12" s="10"/>
      <c r="E12" s="10"/>
      <c r="F12" s="10"/>
      <c r="G12" s="11"/>
      <c r="I12" s="9"/>
      <c r="J12" s="10"/>
      <c r="K12" s="10"/>
      <c r="L12" s="10"/>
      <c r="M12" s="10"/>
      <c r="N12" s="11"/>
      <c r="P12" s="9"/>
      <c r="Q12" s="10"/>
      <c r="R12" s="10"/>
      <c r="S12" s="10"/>
      <c r="T12" s="10"/>
      <c r="U12" s="11"/>
      <c r="W12" s="9"/>
      <c r="X12" s="10"/>
      <c r="Y12" s="10"/>
      <c r="Z12" s="10"/>
      <c r="AA12" s="10"/>
      <c r="AB12" s="11"/>
    </row>
    <row r="13" spans="2:28" ht="15.75" thickBot="1"/>
    <row r="14" spans="2:28">
      <c r="B14" s="2">
        <v>344</v>
      </c>
      <c r="C14" s="3"/>
      <c r="D14" s="3"/>
      <c r="E14" s="3"/>
      <c r="F14" s="3"/>
      <c r="G14" s="4"/>
      <c r="I14" s="2">
        <v>335</v>
      </c>
      <c r="J14" s="3"/>
      <c r="K14" s="3"/>
      <c r="L14" s="3"/>
      <c r="M14" s="3"/>
      <c r="N14" s="4"/>
      <c r="P14" s="2">
        <v>318</v>
      </c>
      <c r="Q14" s="3"/>
      <c r="R14" s="3"/>
      <c r="S14" s="3"/>
      <c r="T14" s="3"/>
      <c r="U14" s="4"/>
      <c r="W14" s="2">
        <v>317</v>
      </c>
      <c r="X14" s="3"/>
      <c r="Y14" s="3"/>
      <c r="Z14" s="3"/>
      <c r="AA14" s="3"/>
      <c r="AB14" s="4"/>
    </row>
    <row r="15" spans="2:28">
      <c r="B15" s="5"/>
      <c r="C15" s="7"/>
      <c r="D15" s="7"/>
      <c r="E15" s="7"/>
      <c r="F15" s="7"/>
      <c r="G15" s="8"/>
      <c r="I15" s="5"/>
      <c r="J15" s="7"/>
      <c r="K15" s="7"/>
      <c r="L15" s="7"/>
      <c r="M15" s="7"/>
      <c r="N15" s="8"/>
      <c r="P15" s="5"/>
      <c r="Q15" s="7"/>
      <c r="R15" s="7"/>
      <c r="S15" s="7"/>
      <c r="T15" s="7"/>
      <c r="U15" s="8"/>
      <c r="W15" s="5"/>
      <c r="X15" s="7"/>
      <c r="Y15" s="7"/>
      <c r="Z15" s="7"/>
      <c r="AA15" s="7"/>
      <c r="AB15" s="8"/>
    </row>
    <row r="16" spans="2:28">
      <c r="B16" s="5" t="s">
        <v>9</v>
      </c>
      <c r="C16" s="6">
        <v>29200000000000</v>
      </c>
      <c r="D16" s="7"/>
      <c r="E16" s="7"/>
      <c r="F16" s="7"/>
      <c r="G16" s="8"/>
      <c r="I16" s="5"/>
      <c r="J16" s="7"/>
      <c r="K16" s="7"/>
      <c r="L16" s="7"/>
      <c r="M16" s="7"/>
      <c r="N16" s="8"/>
      <c r="P16" s="5" t="s">
        <v>9</v>
      </c>
      <c r="Q16" s="6">
        <v>14700000000000</v>
      </c>
      <c r="R16" s="7"/>
      <c r="S16" s="7"/>
      <c r="T16" s="7"/>
      <c r="U16" s="8"/>
      <c r="W16" s="5"/>
      <c r="X16" s="7"/>
      <c r="Y16" s="7"/>
      <c r="Z16" s="7"/>
      <c r="AA16" s="7"/>
      <c r="AB16" s="8"/>
    </row>
    <row r="17" spans="2:28">
      <c r="B17" s="5"/>
      <c r="C17" s="7"/>
      <c r="D17" s="7"/>
      <c r="E17" s="7"/>
      <c r="F17" s="7"/>
      <c r="G17" s="8"/>
      <c r="I17" s="5"/>
      <c r="J17" s="7"/>
      <c r="K17" s="7"/>
      <c r="L17" s="7"/>
      <c r="M17" s="7"/>
      <c r="N17" s="8"/>
      <c r="P17" s="5"/>
      <c r="Q17" s="7"/>
      <c r="R17" s="7"/>
      <c r="S17" s="7"/>
      <c r="T17" s="7"/>
      <c r="U17" s="8"/>
      <c r="W17" s="5"/>
      <c r="X17" s="7"/>
      <c r="Y17" s="7"/>
      <c r="Z17" s="7"/>
      <c r="AA17" s="7"/>
      <c r="AB17" s="8"/>
    </row>
    <row r="18" spans="2:28">
      <c r="B18" s="5" t="s">
        <v>0</v>
      </c>
      <c r="C18" s="7" t="s">
        <v>1</v>
      </c>
      <c r="D18" s="7" t="s">
        <v>2</v>
      </c>
      <c r="E18" s="7" t="s">
        <v>3</v>
      </c>
      <c r="F18" s="7" t="s">
        <v>4</v>
      </c>
      <c r="G18" s="8"/>
      <c r="I18" s="5" t="s">
        <v>0</v>
      </c>
      <c r="J18" s="7" t="s">
        <v>1</v>
      </c>
      <c r="K18" s="7" t="s">
        <v>2</v>
      </c>
      <c r="L18" s="7" t="s">
        <v>3</v>
      </c>
      <c r="M18" s="7" t="s">
        <v>4</v>
      </c>
      <c r="N18" s="8"/>
      <c r="P18" s="5" t="s">
        <v>0</v>
      </c>
      <c r="Q18" s="7" t="s">
        <v>1</v>
      </c>
      <c r="R18" s="7" t="s">
        <v>2</v>
      </c>
      <c r="S18" s="7" t="s">
        <v>3</v>
      </c>
      <c r="T18" s="7" t="s">
        <v>4</v>
      </c>
      <c r="U18" s="8"/>
      <c r="W18" s="5" t="s">
        <v>0</v>
      </c>
      <c r="X18" s="7" t="s">
        <v>1</v>
      </c>
      <c r="Y18" s="7" t="s">
        <v>2</v>
      </c>
      <c r="Z18" s="7" t="s">
        <v>3</v>
      </c>
      <c r="AA18" s="7" t="s">
        <v>4</v>
      </c>
      <c r="AB18" s="8"/>
    </row>
    <row r="19" spans="2:28">
      <c r="B19" s="5" t="s">
        <v>5</v>
      </c>
      <c r="C19" s="6">
        <v>32.9</v>
      </c>
      <c r="D19" s="6">
        <v>21.93</v>
      </c>
      <c r="E19" s="6">
        <v>66.67</v>
      </c>
      <c r="F19" s="7">
        <v>0.78460280000000004</v>
      </c>
      <c r="G19" s="8"/>
      <c r="I19" s="5" t="s">
        <v>5</v>
      </c>
      <c r="J19" s="6">
        <v>14.52</v>
      </c>
      <c r="K19" s="6">
        <v>12.6</v>
      </c>
      <c r="L19" s="6">
        <v>86.76</v>
      </c>
      <c r="M19" s="7">
        <v>0.71083529999999995</v>
      </c>
      <c r="N19" s="8"/>
      <c r="P19" s="5" t="s">
        <v>5</v>
      </c>
      <c r="Q19" s="6">
        <v>31.08</v>
      </c>
      <c r="R19" s="6">
        <v>39.83</v>
      </c>
      <c r="S19" s="6">
        <v>128.19999999999999</v>
      </c>
      <c r="T19" s="7">
        <v>0.89827060000000003</v>
      </c>
      <c r="U19" s="8"/>
      <c r="W19" s="5" t="s">
        <v>5</v>
      </c>
      <c r="X19" s="6">
        <v>24.66</v>
      </c>
      <c r="Y19" s="6">
        <v>19.87</v>
      </c>
      <c r="Z19" s="6">
        <v>80.58</v>
      </c>
      <c r="AA19" s="7">
        <v>0.78139020000000003</v>
      </c>
      <c r="AB19" s="8"/>
    </row>
    <row r="20" spans="2:28">
      <c r="B20" s="5" t="s">
        <v>6</v>
      </c>
      <c r="C20" s="6">
        <v>1.512E-12</v>
      </c>
      <c r="D20" s="6">
        <v>1.493E-12</v>
      </c>
      <c r="E20" s="6">
        <v>98.7</v>
      </c>
      <c r="F20" s="7">
        <v>0.78460280000000004</v>
      </c>
      <c r="G20" s="8"/>
      <c r="I20" s="5" t="s">
        <v>6</v>
      </c>
      <c r="J20" s="6">
        <v>1.4419999999999999E-12</v>
      </c>
      <c r="K20" s="6">
        <v>1.029E-12</v>
      </c>
      <c r="L20" s="6">
        <v>71.31</v>
      </c>
      <c r="M20" s="7">
        <v>0.71083529999999995</v>
      </c>
      <c r="N20" s="8"/>
      <c r="P20" s="5" t="s">
        <v>6</v>
      </c>
      <c r="Q20" s="6">
        <v>1.019E-12</v>
      </c>
      <c r="R20" s="6">
        <v>4.2940000000000001E-12</v>
      </c>
      <c r="S20" s="6">
        <v>421.3</v>
      </c>
      <c r="T20" s="7">
        <v>0.89827060000000003</v>
      </c>
      <c r="U20" s="8"/>
      <c r="W20" s="5" t="s">
        <v>6</v>
      </c>
      <c r="X20" s="6">
        <v>6.8270000000000001E-13</v>
      </c>
      <c r="Y20" s="6">
        <v>1.111E-12</v>
      </c>
      <c r="Z20" s="6">
        <v>162.69999999999999</v>
      </c>
      <c r="AA20" s="7">
        <v>0.78139020000000003</v>
      </c>
      <c r="AB20" s="8"/>
    </row>
    <row r="21" spans="2:28">
      <c r="B21" s="5"/>
      <c r="C21" s="7"/>
      <c r="D21" s="7"/>
      <c r="E21" s="7"/>
      <c r="F21" s="7"/>
      <c r="G21" s="8"/>
      <c r="I21" s="5"/>
      <c r="J21" s="7"/>
      <c r="K21" s="7"/>
      <c r="L21" s="7"/>
      <c r="M21" s="7"/>
      <c r="N21" s="8"/>
      <c r="P21" s="5"/>
      <c r="Q21" s="7"/>
      <c r="R21" s="7"/>
      <c r="S21" s="7"/>
      <c r="T21" s="7"/>
      <c r="U21" s="8"/>
      <c r="W21" s="5"/>
      <c r="X21" s="7"/>
      <c r="Y21" s="7"/>
      <c r="Z21" s="7"/>
      <c r="AA21" s="7"/>
      <c r="AB21" s="8"/>
    </row>
    <row r="22" spans="2:28">
      <c r="B22" s="5" t="s">
        <v>7</v>
      </c>
      <c r="C22" s="6">
        <v>29200000000000</v>
      </c>
      <c r="D22" s="7"/>
      <c r="E22" s="7"/>
      <c r="F22" s="7"/>
      <c r="G22" s="8"/>
      <c r="I22" s="5"/>
      <c r="J22" s="7"/>
      <c r="K22" s="7"/>
      <c r="L22" s="7"/>
      <c r="M22" s="7"/>
      <c r="N22" s="8"/>
      <c r="P22" s="5" t="s">
        <v>10</v>
      </c>
      <c r="Q22" s="6">
        <v>14700000000000</v>
      </c>
      <c r="R22" s="7"/>
      <c r="S22" s="7"/>
      <c r="T22" s="7"/>
      <c r="U22" s="8"/>
      <c r="W22" s="5"/>
      <c r="X22" s="7"/>
      <c r="Y22" s="7"/>
      <c r="Z22" s="7"/>
      <c r="AA22" s="7"/>
      <c r="AB22" s="8"/>
    </row>
    <row r="23" spans="2:28">
      <c r="B23" s="5"/>
      <c r="C23" s="7"/>
      <c r="D23" s="7"/>
      <c r="E23" s="7"/>
      <c r="F23" s="7"/>
      <c r="G23" s="8"/>
      <c r="I23" s="5"/>
      <c r="J23" s="7"/>
      <c r="K23" s="7"/>
      <c r="L23" s="7"/>
      <c r="M23" s="7"/>
      <c r="N23" s="8"/>
      <c r="P23" s="5"/>
      <c r="Q23" s="7"/>
      <c r="R23" s="7"/>
      <c r="S23" s="7"/>
      <c r="T23" s="7"/>
      <c r="U23" s="8"/>
      <c r="W23" s="5"/>
      <c r="X23" s="7"/>
      <c r="Y23" s="7"/>
      <c r="Z23" s="7"/>
      <c r="AA23" s="7"/>
      <c r="AB23" s="8"/>
    </row>
    <row r="24" spans="2:28">
      <c r="B24" s="5"/>
      <c r="C24" s="7">
        <v>65.043283333333321</v>
      </c>
      <c r="D24" s="7">
        <v>6.09735383274315</v>
      </c>
      <c r="E24" s="7"/>
      <c r="F24" s="7"/>
      <c r="G24" s="8"/>
      <c r="I24" s="5"/>
      <c r="J24" s="7"/>
      <c r="K24" s="7"/>
      <c r="L24" s="7"/>
      <c r="M24" s="7"/>
      <c r="N24" s="8"/>
      <c r="P24" s="5"/>
      <c r="Q24" s="7">
        <v>44.052790909090909</v>
      </c>
      <c r="R24" s="7">
        <v>3.3380205015711177</v>
      </c>
      <c r="S24" s="7"/>
      <c r="T24" s="7"/>
      <c r="U24" s="8"/>
      <c r="W24" s="5"/>
      <c r="X24" s="7"/>
      <c r="Y24" s="7"/>
      <c r="Z24" s="7"/>
      <c r="AA24" s="7"/>
      <c r="AB24" s="8"/>
    </row>
    <row r="25" spans="2:28" ht="15.75" thickBot="1">
      <c r="B25" s="9"/>
      <c r="C25" s="10"/>
      <c r="D25" s="10"/>
      <c r="E25" s="10"/>
      <c r="F25" s="10"/>
      <c r="G25" s="11"/>
      <c r="I25" s="9"/>
      <c r="J25" s="10"/>
      <c r="K25" s="10"/>
      <c r="L25" s="10"/>
      <c r="M25" s="10"/>
      <c r="N25" s="11"/>
      <c r="P25" s="9"/>
      <c r="Q25" s="10"/>
      <c r="R25" s="10"/>
      <c r="S25" s="10"/>
      <c r="T25" s="10"/>
      <c r="U25" s="11"/>
      <c r="W25" s="9"/>
      <c r="X25" s="10"/>
      <c r="Y25" s="10"/>
      <c r="Z25" s="10"/>
      <c r="AA25" s="10"/>
      <c r="AB25" s="11"/>
    </row>
    <row r="26" spans="2:28" ht="15.75" thickBot="1"/>
    <row r="27" spans="2:28">
      <c r="B27" s="2">
        <v>304</v>
      </c>
      <c r="C27" s="3"/>
      <c r="D27" s="3"/>
      <c r="E27" s="3"/>
      <c r="F27" s="3"/>
      <c r="G27" s="4"/>
      <c r="I27" s="2">
        <v>303</v>
      </c>
      <c r="J27" s="3"/>
      <c r="K27" s="3"/>
      <c r="L27" s="3"/>
      <c r="M27" s="3"/>
      <c r="N27" s="4"/>
      <c r="P27" s="2">
        <v>297</v>
      </c>
      <c r="Q27" s="3"/>
      <c r="R27" s="3"/>
      <c r="S27" s="3"/>
      <c r="T27" s="3"/>
      <c r="U27" s="4"/>
      <c r="W27">
        <v>310</v>
      </c>
    </row>
    <row r="28" spans="2:28">
      <c r="B28" s="5"/>
      <c r="C28" s="7"/>
      <c r="D28" s="7"/>
      <c r="E28" s="7"/>
      <c r="F28" s="7"/>
      <c r="G28" s="8"/>
      <c r="I28" s="5"/>
      <c r="J28" s="7"/>
      <c r="K28" s="7"/>
      <c r="L28" s="7"/>
      <c r="M28" s="7"/>
      <c r="N28" s="8"/>
      <c r="P28" s="5"/>
      <c r="Q28" s="7"/>
      <c r="R28" s="7"/>
      <c r="S28" s="7"/>
      <c r="T28" s="7"/>
      <c r="U28" s="8"/>
    </row>
    <row r="29" spans="2:28">
      <c r="B29" s="5">
        <v>16.742450000000002</v>
      </c>
      <c r="C29" s="7">
        <v>2.898764528969481</v>
      </c>
      <c r="D29" s="7"/>
      <c r="E29" s="7"/>
      <c r="F29" s="7"/>
      <c r="G29" s="8"/>
      <c r="I29" s="5" t="s">
        <v>8</v>
      </c>
      <c r="J29" s="6">
        <v>19300000000000</v>
      </c>
      <c r="K29" s="7"/>
      <c r="L29" s="7"/>
      <c r="M29" s="7"/>
      <c r="N29" s="8"/>
      <c r="P29" s="5"/>
      <c r="Q29" s="7"/>
      <c r="R29" s="7"/>
      <c r="S29" s="7"/>
      <c r="T29" s="7"/>
      <c r="U29" s="8"/>
    </row>
    <row r="30" spans="2:28">
      <c r="B30" s="5"/>
      <c r="C30" s="7"/>
      <c r="D30" s="7"/>
      <c r="E30" s="7"/>
      <c r="F30" s="7"/>
      <c r="G30" s="8"/>
      <c r="I30" s="5"/>
      <c r="J30" s="7"/>
      <c r="K30" s="7"/>
      <c r="L30" s="7"/>
      <c r="M30" s="7"/>
      <c r="N30" s="8"/>
      <c r="P30" s="5">
        <v>10.336586956521739</v>
      </c>
      <c r="Q30" s="7">
        <v>1.6267900563838666</v>
      </c>
      <c r="R30" s="7"/>
      <c r="S30" s="7"/>
      <c r="T30" s="7"/>
      <c r="U30" s="8"/>
      <c r="W30">
        <v>24.288810526315796</v>
      </c>
      <c r="X30">
        <v>1.79399497301859</v>
      </c>
    </row>
    <row r="31" spans="2:28">
      <c r="B31" s="5"/>
      <c r="C31" s="7"/>
      <c r="D31" s="7"/>
      <c r="E31" s="7"/>
      <c r="F31" s="7"/>
      <c r="G31" s="8"/>
      <c r="I31" s="5" t="s">
        <v>0</v>
      </c>
      <c r="J31" s="7" t="s">
        <v>1</v>
      </c>
      <c r="K31" s="7" t="s">
        <v>2</v>
      </c>
      <c r="L31" s="7" t="s">
        <v>3</v>
      </c>
      <c r="M31" s="7" t="s">
        <v>4</v>
      </c>
      <c r="N31" s="8"/>
      <c r="P31" s="5"/>
      <c r="Q31" s="7"/>
      <c r="R31" s="7"/>
      <c r="S31" s="7"/>
      <c r="T31" s="7"/>
      <c r="U31" s="8"/>
    </row>
    <row r="32" spans="2:28">
      <c r="B32" s="5"/>
      <c r="C32" s="7"/>
      <c r="D32" s="7"/>
      <c r="E32" s="7"/>
      <c r="F32" s="7"/>
      <c r="G32" s="8"/>
      <c r="I32" s="5" t="s">
        <v>5</v>
      </c>
      <c r="J32" s="6">
        <v>13.02</v>
      </c>
      <c r="K32" s="6">
        <v>13.38</v>
      </c>
      <c r="L32" s="6">
        <v>102.8</v>
      </c>
      <c r="M32" s="7">
        <v>0.87818350000000001</v>
      </c>
      <c r="N32" s="8"/>
      <c r="P32" s="5"/>
      <c r="Q32" s="7"/>
      <c r="R32" s="7"/>
      <c r="S32" s="7"/>
      <c r="T32" s="7"/>
      <c r="U32" s="8"/>
    </row>
    <row r="33" spans="2:21">
      <c r="B33" s="5"/>
      <c r="C33" s="7"/>
      <c r="D33" s="7"/>
      <c r="E33" s="7"/>
      <c r="F33" s="7"/>
      <c r="G33" s="8"/>
      <c r="I33" s="5" t="s">
        <v>6</v>
      </c>
      <c r="J33" s="6">
        <v>3.2659999999999999E-13</v>
      </c>
      <c r="K33" s="6">
        <v>1.3189999999999999E-12</v>
      </c>
      <c r="L33" s="6">
        <v>403.8</v>
      </c>
      <c r="M33" s="7">
        <v>0.87818350000000001</v>
      </c>
      <c r="N33" s="8"/>
      <c r="P33" s="5"/>
      <c r="Q33" s="7"/>
      <c r="R33" s="7"/>
      <c r="S33" s="7"/>
      <c r="T33" s="7"/>
      <c r="U33" s="8"/>
    </row>
    <row r="34" spans="2:21">
      <c r="B34" s="5"/>
      <c r="C34" s="7"/>
      <c r="D34" s="7"/>
      <c r="E34" s="7"/>
      <c r="F34" s="7"/>
      <c r="G34" s="8"/>
      <c r="I34" s="5"/>
      <c r="J34" s="7"/>
      <c r="K34" s="7"/>
      <c r="L34" s="7"/>
      <c r="M34" s="7"/>
      <c r="N34" s="8"/>
      <c r="P34" s="5"/>
      <c r="Q34" s="7"/>
      <c r="R34" s="7"/>
      <c r="S34" s="7"/>
      <c r="T34" s="7"/>
      <c r="U34" s="8"/>
    </row>
    <row r="35" spans="2:21">
      <c r="B35" s="5"/>
      <c r="C35" s="7"/>
      <c r="D35" s="7"/>
      <c r="E35" s="7"/>
      <c r="F35" s="7"/>
      <c r="G35" s="8"/>
      <c r="I35" s="5" t="s">
        <v>7</v>
      </c>
      <c r="J35" s="6">
        <f>J29</f>
        <v>19300000000000</v>
      </c>
      <c r="K35" s="7"/>
      <c r="L35" s="7"/>
      <c r="M35" s="7"/>
      <c r="N35" s="8"/>
      <c r="P35" s="5"/>
      <c r="Q35" s="7"/>
      <c r="R35" s="7"/>
      <c r="S35" s="7"/>
      <c r="T35" s="7"/>
      <c r="U35" s="8"/>
    </row>
    <row r="36" spans="2:21">
      <c r="B36" s="5"/>
      <c r="C36" s="7"/>
      <c r="D36" s="7"/>
      <c r="E36" s="7"/>
      <c r="F36" s="7"/>
      <c r="G36" s="8"/>
      <c r="I36" s="5"/>
      <c r="J36" s="7"/>
      <c r="K36" s="7"/>
      <c r="L36" s="7"/>
      <c r="M36" s="7"/>
      <c r="N36" s="8"/>
      <c r="P36" s="5"/>
      <c r="Q36" s="7"/>
      <c r="R36" s="7"/>
      <c r="S36" s="7"/>
      <c r="T36" s="7"/>
      <c r="U36" s="8"/>
    </row>
    <row r="37" spans="2:21">
      <c r="B37" s="5"/>
      <c r="C37" s="7"/>
      <c r="D37" s="7"/>
      <c r="E37" s="7"/>
      <c r="F37" s="7"/>
      <c r="G37" s="8"/>
      <c r="I37" s="5"/>
      <c r="J37" s="7">
        <v>18.847112499999998</v>
      </c>
      <c r="K37" s="7">
        <v>2.0508753367682702</v>
      </c>
      <c r="L37" s="7"/>
      <c r="M37" s="7"/>
      <c r="N37" s="8"/>
      <c r="P37" s="5"/>
      <c r="Q37" s="7"/>
      <c r="R37" s="7"/>
      <c r="S37" s="7"/>
      <c r="T37" s="7"/>
      <c r="U37" s="8"/>
    </row>
    <row r="38" spans="2:21" ht="15.75" thickBot="1">
      <c r="B38" s="9"/>
      <c r="C38" s="10"/>
      <c r="D38" s="10"/>
      <c r="E38" s="10"/>
      <c r="F38" s="10"/>
      <c r="G38" s="11"/>
      <c r="I38" s="9"/>
      <c r="J38" s="10"/>
      <c r="K38" s="10"/>
      <c r="L38" s="10"/>
      <c r="M38" s="10"/>
      <c r="N38" s="11"/>
      <c r="P38" s="9"/>
      <c r="Q38" s="10"/>
      <c r="R38" s="10"/>
      <c r="S38" s="10"/>
      <c r="T38" s="10"/>
      <c r="U38" s="11"/>
    </row>
    <row r="41" spans="2:21">
      <c r="B41">
        <v>297</v>
      </c>
      <c r="G41" s="7">
        <v>10.336586956521739</v>
      </c>
      <c r="H41" s="7">
        <v>1.6267900563838666</v>
      </c>
    </row>
    <row r="42" spans="2:21">
      <c r="B42">
        <v>303</v>
      </c>
      <c r="C42" s="6">
        <v>13.02</v>
      </c>
      <c r="D42" s="6">
        <v>13.38</v>
      </c>
      <c r="E42" s="6">
        <v>3.2659999999999999E-13</v>
      </c>
      <c r="F42" s="6">
        <v>1.3189999999999999E-12</v>
      </c>
      <c r="G42" s="7">
        <v>18.847112499999998</v>
      </c>
      <c r="H42" s="7">
        <v>2.0508753367682702</v>
      </c>
      <c r="I42" s="6">
        <v>19300000000000</v>
      </c>
    </row>
    <row r="43" spans="2:21">
      <c r="B43">
        <v>304</v>
      </c>
      <c r="G43">
        <v>16.742450000000002</v>
      </c>
      <c r="H43" s="7">
        <v>2.898764528969481</v>
      </c>
    </row>
    <row r="44" spans="2:21">
      <c r="B44">
        <v>310</v>
      </c>
      <c r="G44">
        <v>24.288810526315796</v>
      </c>
      <c r="H44">
        <v>1.79399497301859</v>
      </c>
    </row>
    <row r="45" spans="2:21">
      <c r="B45">
        <v>317</v>
      </c>
      <c r="C45" s="6">
        <v>24.66</v>
      </c>
      <c r="D45" s="6">
        <v>19.87</v>
      </c>
      <c r="E45" s="6">
        <v>6.8270000000000001E-13</v>
      </c>
      <c r="F45" s="6">
        <v>1.111E-12</v>
      </c>
    </row>
    <row r="46" spans="2:21">
      <c r="B46">
        <v>318</v>
      </c>
      <c r="C46" s="6">
        <v>31.08</v>
      </c>
      <c r="D46" s="6">
        <v>39.83</v>
      </c>
      <c r="E46" s="6">
        <v>1.019E-12</v>
      </c>
      <c r="F46" s="6">
        <v>4.2940000000000001E-12</v>
      </c>
      <c r="G46" s="7">
        <v>44.052790909090909</v>
      </c>
      <c r="H46" s="7">
        <v>3.3380205015711177</v>
      </c>
      <c r="I46" s="6">
        <v>14700000000000</v>
      </c>
    </row>
    <row r="47" spans="2:21">
      <c r="B47">
        <v>322</v>
      </c>
      <c r="C47" s="6">
        <v>27.68</v>
      </c>
      <c r="D47" s="6">
        <v>41.62</v>
      </c>
      <c r="E47" s="6">
        <v>1.6969999999999999E-12</v>
      </c>
      <c r="F47" s="6">
        <v>3.9029999999999998E-12</v>
      </c>
      <c r="G47" s="7">
        <v>53.221849999999996</v>
      </c>
      <c r="H47" s="7">
        <v>3.0794630529178368</v>
      </c>
      <c r="I47" s="6">
        <v>16500000000000</v>
      </c>
    </row>
    <row r="48" spans="2:21">
      <c r="B48">
        <v>335</v>
      </c>
      <c r="C48" s="6">
        <v>13.09</v>
      </c>
      <c r="D48" s="6">
        <v>11.06</v>
      </c>
      <c r="E48" s="6">
        <v>1.6460000000000001E-12</v>
      </c>
      <c r="F48" s="6">
        <v>8.2630000000000002E-13</v>
      </c>
    </row>
    <row r="49" spans="2:9">
      <c r="B49">
        <v>335</v>
      </c>
      <c r="C49" s="6">
        <v>14.52</v>
      </c>
      <c r="D49" s="6">
        <v>12.6</v>
      </c>
      <c r="E49" s="6">
        <v>1.4419999999999999E-12</v>
      </c>
      <c r="F49" s="6">
        <v>1.029E-12</v>
      </c>
      <c r="G49" s="5"/>
    </row>
    <row r="50" spans="2:9">
      <c r="B50">
        <v>337</v>
      </c>
      <c r="C50" s="6">
        <v>28.72</v>
      </c>
      <c r="D50" s="6">
        <v>19.48</v>
      </c>
      <c r="E50" s="6">
        <v>1.257E-12</v>
      </c>
      <c r="F50" s="6">
        <v>1.4209999999999999E-12</v>
      </c>
    </row>
    <row r="51" spans="2:9">
      <c r="B51">
        <v>344</v>
      </c>
      <c r="C51" s="6">
        <v>32.9</v>
      </c>
      <c r="D51" s="6">
        <v>21.93</v>
      </c>
      <c r="E51" s="6">
        <v>1.512E-12</v>
      </c>
      <c r="F51" s="6">
        <v>1.493E-12</v>
      </c>
      <c r="G51" s="5">
        <v>65.043283333333321</v>
      </c>
      <c r="H51" s="7">
        <v>6.09735383274315</v>
      </c>
      <c r="I51" s="6">
        <v>29200000000000</v>
      </c>
    </row>
    <row r="52" spans="2:9">
      <c r="B52">
        <v>345</v>
      </c>
      <c r="C52" s="6">
        <v>16.32</v>
      </c>
      <c r="D52" s="6">
        <v>14.71</v>
      </c>
      <c r="E52" s="6">
        <v>1.2749999999999999E-12</v>
      </c>
      <c r="F52" s="6">
        <v>1.055E-12</v>
      </c>
    </row>
    <row r="54" spans="2:9">
      <c r="C54" s="12">
        <f>AVERAGE(C45:C52)</f>
        <v>23.62125</v>
      </c>
      <c r="E54" s="12">
        <f>AVERAGE(E45:E52)</f>
        <v>1.3163375000000002E-12</v>
      </c>
      <c r="G54" s="12"/>
    </row>
    <row r="55" spans="2:9">
      <c r="C55">
        <f>STDEV(C45:C52)</f>
        <v>7.8588084111306014</v>
      </c>
      <c r="E55">
        <f>STDEV(E45:E52)</f>
        <v>3.3865110127217531E-13</v>
      </c>
    </row>
  </sheetData>
  <sortState ref="B41:I52">
    <sortCondition ref="B41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R93"/>
  <sheetViews>
    <sheetView tabSelected="1" topLeftCell="A8" workbookViewId="0">
      <selection activeCell="B21" sqref="B21:M41"/>
    </sheetView>
  </sheetViews>
  <sheetFormatPr baseColWidth="10" defaultRowHeight="15"/>
  <sheetData>
    <row r="2" spans="2:18">
      <c r="C2" t="s">
        <v>12</v>
      </c>
      <c r="D2" t="s">
        <v>13</v>
      </c>
      <c r="E2" t="s">
        <v>6</v>
      </c>
      <c r="F2" t="s">
        <v>14</v>
      </c>
    </row>
    <row r="3" spans="2:18">
      <c r="B3">
        <v>297</v>
      </c>
      <c r="G3">
        <v>10.336586956521739</v>
      </c>
      <c r="H3">
        <v>1.6267900563838666</v>
      </c>
    </row>
    <row r="5" spans="2:18">
      <c r="B5">
        <v>304</v>
      </c>
      <c r="G5">
        <v>16.742450000000002</v>
      </c>
      <c r="H5">
        <v>2.898764528969481</v>
      </c>
    </row>
    <row r="6" spans="2:18">
      <c r="B6">
        <v>310</v>
      </c>
      <c r="G6">
        <v>24.288810526315796</v>
      </c>
      <c r="H6">
        <v>1.79399497301859</v>
      </c>
    </row>
    <row r="7" spans="2:18">
      <c r="B7">
        <v>317</v>
      </c>
      <c r="C7">
        <v>24.66</v>
      </c>
      <c r="D7">
        <v>19.87</v>
      </c>
      <c r="E7">
        <v>6.8270000000000001E-13</v>
      </c>
      <c r="F7">
        <v>1.111E-12</v>
      </c>
    </row>
    <row r="8" spans="2:18">
      <c r="B8">
        <v>318</v>
      </c>
      <c r="C8">
        <v>31.08</v>
      </c>
      <c r="D8">
        <v>39.83</v>
      </c>
      <c r="E8">
        <v>1.019E-12</v>
      </c>
      <c r="F8">
        <v>4.2940000000000001E-12</v>
      </c>
      <c r="G8">
        <v>44.052790909090909</v>
      </c>
      <c r="H8">
        <v>3.3380205015711177</v>
      </c>
      <c r="I8">
        <v>14700000000000</v>
      </c>
    </row>
    <row r="9" spans="2:18">
      <c r="B9">
        <v>322</v>
      </c>
      <c r="C9">
        <v>27.68</v>
      </c>
      <c r="D9">
        <v>41.62</v>
      </c>
      <c r="E9">
        <v>1.6969999999999999E-12</v>
      </c>
      <c r="F9">
        <v>3.9029999999999998E-12</v>
      </c>
      <c r="G9">
        <v>53.221849999999996</v>
      </c>
      <c r="H9">
        <v>3.0794630529178368</v>
      </c>
      <c r="I9">
        <v>16500000000000</v>
      </c>
      <c r="R9">
        <v>0</v>
      </c>
    </row>
    <row r="10" spans="2:18">
      <c r="B10">
        <v>335</v>
      </c>
      <c r="C10">
        <v>13.09</v>
      </c>
      <c r="D10">
        <v>11.06</v>
      </c>
      <c r="E10">
        <v>1.6460000000000001E-12</v>
      </c>
      <c r="F10">
        <v>8.2630000000000002E-13</v>
      </c>
      <c r="R10">
        <v>5200000000000</v>
      </c>
    </row>
    <row r="11" spans="2:18">
      <c r="B11">
        <v>335</v>
      </c>
      <c r="C11">
        <v>14.52</v>
      </c>
      <c r="D11">
        <v>12.6</v>
      </c>
      <c r="E11">
        <v>1.4419999999999999E-12</v>
      </c>
      <c r="F11">
        <v>1.029E-12</v>
      </c>
      <c r="R11">
        <v>5290000000000</v>
      </c>
    </row>
    <row r="12" spans="2:18">
      <c r="B12">
        <v>337</v>
      </c>
      <c r="C12">
        <v>28.72</v>
      </c>
      <c r="D12">
        <v>19.48</v>
      </c>
      <c r="E12">
        <v>1.257E-12</v>
      </c>
      <c r="F12">
        <v>1.4209999999999999E-12</v>
      </c>
      <c r="R12">
        <v>6990000000000</v>
      </c>
    </row>
    <row r="13" spans="2:18">
      <c r="B13">
        <v>344</v>
      </c>
      <c r="C13">
        <v>32.9</v>
      </c>
      <c r="D13">
        <v>21.93</v>
      </c>
      <c r="E13">
        <v>1.512E-12</v>
      </c>
      <c r="F13">
        <v>1.493E-12</v>
      </c>
      <c r="G13">
        <v>65.043283333333321</v>
      </c>
      <c r="H13">
        <v>6.09735383274315</v>
      </c>
      <c r="I13">
        <v>29200000000000</v>
      </c>
      <c r="R13">
        <v>6990000000000</v>
      </c>
    </row>
    <row r="14" spans="2:18">
      <c r="B14">
        <v>345</v>
      </c>
      <c r="C14">
        <v>16.32</v>
      </c>
      <c r="D14">
        <v>14.71</v>
      </c>
      <c r="E14">
        <v>1.2749999999999999E-12</v>
      </c>
      <c r="F14">
        <v>1.055E-12</v>
      </c>
      <c r="R14">
        <v>7110000000000</v>
      </c>
    </row>
    <row r="15" spans="2:18">
      <c r="R15">
        <v>9890000000000</v>
      </c>
    </row>
    <row r="16" spans="2:18">
      <c r="C16">
        <v>23.62125</v>
      </c>
      <c r="E16">
        <v>1.3163375000000002E-12</v>
      </c>
      <c r="R16">
        <v>9950000000000</v>
      </c>
    </row>
    <row r="17" spans="2:18">
      <c r="C17">
        <v>7.8588084111306014</v>
      </c>
      <c r="E17">
        <v>3.3865110127217531E-13</v>
      </c>
      <c r="R17">
        <v>11700000000000</v>
      </c>
    </row>
    <row r="18" spans="2:18">
      <c r="R18">
        <v>11700000000000</v>
      </c>
    </row>
    <row r="19" spans="2:18">
      <c r="R19">
        <v>14600000000000</v>
      </c>
    </row>
    <row r="20" spans="2:18">
      <c r="B20" t="s">
        <v>11</v>
      </c>
      <c r="C20">
        <v>297</v>
      </c>
      <c r="D20">
        <v>304</v>
      </c>
      <c r="E20">
        <v>310</v>
      </c>
      <c r="F20">
        <v>317</v>
      </c>
      <c r="G20">
        <v>318</v>
      </c>
      <c r="H20">
        <v>322</v>
      </c>
      <c r="I20">
        <v>335</v>
      </c>
      <c r="J20">
        <v>335</v>
      </c>
      <c r="K20">
        <v>337</v>
      </c>
      <c r="L20">
        <v>344</v>
      </c>
      <c r="M20">
        <v>345</v>
      </c>
      <c r="R20">
        <v>14700000000000</v>
      </c>
    </row>
    <row r="21" spans="2:18">
      <c r="B21">
        <v>0</v>
      </c>
      <c r="C21">
        <f>$G$3</f>
        <v>10.336586956521739</v>
      </c>
      <c r="D21">
        <f>$G$5</f>
        <v>16.742450000000002</v>
      </c>
      <c r="E21">
        <f>$G$6</f>
        <v>24.288810526315796</v>
      </c>
      <c r="F21">
        <f t="shared" ref="F21:F41" si="0">$E$7*$B21+$C$7</f>
        <v>24.66</v>
      </c>
      <c r="G21">
        <f>IF(B21&lt;$I$8,$E$8*B21+$C$8,$G$8)</f>
        <v>31.08</v>
      </c>
      <c r="H21">
        <f>IF($B21&lt;$I$9,$E$9*B21+$C$9,$G$9)</f>
        <v>27.68</v>
      </c>
      <c r="I21">
        <f t="shared" ref="I21:I35" si="1">$E$10*B21+$C$10</f>
        <v>13.09</v>
      </c>
      <c r="J21">
        <f t="shared" ref="J21:J35" si="2">$E$11*B21+$C$11</f>
        <v>14.52</v>
      </c>
      <c r="K21">
        <f t="shared" ref="K21:K35" si="3">$E$12*B21+$C$12</f>
        <v>28.72</v>
      </c>
      <c r="L21">
        <f>IF($B21&lt;$I$13,$E$13*B21+$C$13,$G$13)</f>
        <v>32.9</v>
      </c>
      <c r="M21">
        <f t="shared" ref="M21:M35" si="4">$E$14*B21+$C$14</f>
        <v>16.32</v>
      </c>
      <c r="R21">
        <v>16200000000000</v>
      </c>
    </row>
    <row r="22" spans="2:18">
      <c r="B22">
        <v>5200000000000</v>
      </c>
      <c r="C22">
        <f>$G$3</f>
        <v>10.336586956521739</v>
      </c>
      <c r="D22">
        <f>$G$5</f>
        <v>16.742450000000002</v>
      </c>
      <c r="E22">
        <f>$G$6</f>
        <v>24.288810526315796</v>
      </c>
      <c r="F22">
        <f t="shared" si="0"/>
        <v>28.210039999999999</v>
      </c>
      <c r="G22">
        <f t="shared" ref="G22:G41" si="5">IF(B22&lt;$I$8,$E$8*B22+$C$8,$G$8)</f>
        <v>36.378799999999998</v>
      </c>
      <c r="H22">
        <f>IF(B22&lt;$I$9,$E$9*B22+$C$9,$G$9)</f>
        <v>36.504399999999997</v>
      </c>
      <c r="I22">
        <f t="shared" si="1"/>
        <v>21.6492</v>
      </c>
      <c r="J22">
        <f t="shared" si="2"/>
        <v>22.0184</v>
      </c>
      <c r="K22">
        <f t="shared" si="3"/>
        <v>35.256399999999999</v>
      </c>
      <c r="L22">
        <f t="shared" ref="L22:L41" si="6">IF($B22&lt;$I$13,$E$13*B22+$C$13,$G$13)</f>
        <v>40.7624</v>
      </c>
      <c r="M22">
        <f t="shared" si="4"/>
        <v>22.95</v>
      </c>
      <c r="R22">
        <v>19300000000000</v>
      </c>
    </row>
    <row r="23" spans="2:18">
      <c r="B23">
        <v>5290000000000</v>
      </c>
      <c r="C23">
        <f t="shared" ref="C23:C86" si="7">$G$3</f>
        <v>10.336586956521739</v>
      </c>
      <c r="D23">
        <f t="shared" ref="D23:D86" si="8">$G$5</f>
        <v>16.742450000000002</v>
      </c>
      <c r="E23">
        <f t="shared" ref="E23:E86" si="9">$G$6</f>
        <v>24.288810526315796</v>
      </c>
      <c r="F23">
        <f t="shared" si="0"/>
        <v>28.271483</v>
      </c>
      <c r="G23">
        <f t="shared" si="5"/>
        <v>36.470509999999997</v>
      </c>
      <c r="H23">
        <f t="shared" ref="H23:H35" si="10">IF(B23&lt;$I$9,$E$9*B23+$C$9,$G$9)</f>
        <v>36.657129999999995</v>
      </c>
      <c r="I23">
        <f t="shared" si="1"/>
        <v>21.797339999999998</v>
      </c>
      <c r="J23">
        <f t="shared" si="2"/>
        <v>22.14818</v>
      </c>
      <c r="K23">
        <f t="shared" si="3"/>
        <v>35.369529999999997</v>
      </c>
      <c r="L23">
        <f t="shared" si="6"/>
        <v>40.898479999999999</v>
      </c>
      <c r="M23">
        <f t="shared" si="4"/>
        <v>23.06475</v>
      </c>
      <c r="R23">
        <v>19300000000000</v>
      </c>
    </row>
    <row r="24" spans="2:18">
      <c r="B24">
        <v>6990000000000</v>
      </c>
      <c r="C24">
        <f t="shared" si="7"/>
        <v>10.336586956521739</v>
      </c>
      <c r="D24">
        <f t="shared" si="8"/>
        <v>16.742450000000002</v>
      </c>
      <c r="E24">
        <f t="shared" si="9"/>
        <v>24.288810526315796</v>
      </c>
      <c r="F24">
        <f t="shared" si="0"/>
        <v>29.432072999999999</v>
      </c>
      <c r="G24">
        <f t="shared" si="5"/>
        <v>38.202809999999999</v>
      </c>
      <c r="H24">
        <f t="shared" si="10"/>
        <v>39.542029999999997</v>
      </c>
      <c r="I24">
        <f t="shared" si="1"/>
        <v>24.59554</v>
      </c>
      <c r="J24">
        <f t="shared" si="2"/>
        <v>24.59958</v>
      </c>
      <c r="K24">
        <f t="shared" si="3"/>
        <v>37.506429999999995</v>
      </c>
      <c r="L24">
        <f t="shared" si="6"/>
        <v>43.468879999999999</v>
      </c>
      <c r="M24">
        <f t="shared" si="4"/>
        <v>25.232250000000001</v>
      </c>
      <c r="R24">
        <v>21400000000000</v>
      </c>
    </row>
    <row r="25" spans="2:18">
      <c r="B25">
        <v>6990000000000</v>
      </c>
      <c r="C25">
        <f t="shared" si="7"/>
        <v>10.336586956521739</v>
      </c>
      <c r="D25">
        <f t="shared" si="8"/>
        <v>16.742450000000002</v>
      </c>
      <c r="E25">
        <f t="shared" si="9"/>
        <v>24.288810526315796</v>
      </c>
      <c r="F25">
        <f t="shared" si="0"/>
        <v>29.432072999999999</v>
      </c>
      <c r="G25">
        <f t="shared" si="5"/>
        <v>38.202809999999999</v>
      </c>
      <c r="H25">
        <f t="shared" si="10"/>
        <v>39.542029999999997</v>
      </c>
      <c r="I25">
        <f t="shared" si="1"/>
        <v>24.59554</v>
      </c>
      <c r="J25">
        <f t="shared" si="2"/>
        <v>24.59958</v>
      </c>
      <c r="K25">
        <f t="shared" si="3"/>
        <v>37.506429999999995</v>
      </c>
      <c r="L25">
        <f t="shared" si="6"/>
        <v>43.468879999999999</v>
      </c>
      <c r="M25">
        <f t="shared" si="4"/>
        <v>25.232250000000001</v>
      </c>
      <c r="R25">
        <v>21500000000000</v>
      </c>
    </row>
    <row r="26" spans="2:18">
      <c r="B26">
        <v>7110000000000</v>
      </c>
      <c r="C26">
        <f t="shared" si="7"/>
        <v>10.336586956521739</v>
      </c>
      <c r="D26">
        <f t="shared" si="8"/>
        <v>16.742450000000002</v>
      </c>
      <c r="E26">
        <f t="shared" si="9"/>
        <v>24.288810526315796</v>
      </c>
      <c r="F26">
        <f t="shared" si="0"/>
        <v>29.513997</v>
      </c>
      <c r="G26">
        <f t="shared" si="5"/>
        <v>38.325089999999996</v>
      </c>
      <c r="H26">
        <f t="shared" si="10"/>
        <v>39.745669999999997</v>
      </c>
      <c r="I26">
        <f t="shared" si="1"/>
        <v>24.793060000000001</v>
      </c>
      <c r="J26">
        <f t="shared" si="2"/>
        <v>24.772619999999996</v>
      </c>
      <c r="K26">
        <f t="shared" si="3"/>
        <v>37.657269999999997</v>
      </c>
      <c r="L26">
        <f t="shared" si="6"/>
        <v>43.650320000000001</v>
      </c>
      <c r="M26">
        <f t="shared" si="4"/>
        <v>25.385249999999999</v>
      </c>
      <c r="R26">
        <v>24100000000000</v>
      </c>
    </row>
    <row r="27" spans="2:18">
      <c r="B27">
        <v>9890000000000</v>
      </c>
      <c r="C27">
        <f t="shared" si="7"/>
        <v>10.336586956521739</v>
      </c>
      <c r="D27">
        <f t="shared" si="8"/>
        <v>16.742450000000002</v>
      </c>
      <c r="E27">
        <f t="shared" si="9"/>
        <v>24.288810526315796</v>
      </c>
      <c r="F27">
        <f t="shared" si="0"/>
        <v>31.411903000000002</v>
      </c>
      <c r="G27">
        <f t="shared" si="5"/>
        <v>41.157910000000001</v>
      </c>
      <c r="H27">
        <f t="shared" si="10"/>
        <v>44.463329999999999</v>
      </c>
      <c r="I27">
        <f t="shared" si="1"/>
        <v>29.368940000000002</v>
      </c>
      <c r="J27">
        <f t="shared" si="2"/>
        <v>28.781379999999999</v>
      </c>
      <c r="K27">
        <f t="shared" si="3"/>
        <v>41.151730000000001</v>
      </c>
      <c r="L27">
        <f t="shared" si="6"/>
        <v>47.853679999999997</v>
      </c>
      <c r="M27">
        <f t="shared" si="4"/>
        <v>28.929749999999999</v>
      </c>
      <c r="R27">
        <v>24400000000000</v>
      </c>
    </row>
    <row r="28" spans="2:18">
      <c r="B28">
        <v>9950000000000</v>
      </c>
      <c r="C28">
        <f t="shared" si="7"/>
        <v>10.336586956521739</v>
      </c>
      <c r="D28">
        <f t="shared" si="8"/>
        <v>16.742450000000002</v>
      </c>
      <c r="E28">
        <f t="shared" si="9"/>
        <v>24.288810526315796</v>
      </c>
      <c r="F28">
        <f t="shared" si="0"/>
        <v>31.452864999999999</v>
      </c>
      <c r="G28">
        <f t="shared" si="5"/>
        <v>41.219049999999996</v>
      </c>
      <c r="H28">
        <f t="shared" si="10"/>
        <v>44.565150000000003</v>
      </c>
      <c r="I28">
        <f t="shared" si="1"/>
        <v>29.467700000000001</v>
      </c>
      <c r="J28">
        <f t="shared" si="2"/>
        <v>28.867899999999999</v>
      </c>
      <c r="K28">
        <f t="shared" si="3"/>
        <v>41.227149999999995</v>
      </c>
      <c r="L28">
        <f t="shared" si="6"/>
        <v>47.944400000000002</v>
      </c>
      <c r="M28">
        <f t="shared" si="4"/>
        <v>29.006250000000001</v>
      </c>
      <c r="R28">
        <v>29400000000000</v>
      </c>
    </row>
    <row r="29" spans="2:18">
      <c r="B29">
        <v>11700000000000</v>
      </c>
      <c r="C29">
        <f t="shared" si="7"/>
        <v>10.336586956521739</v>
      </c>
      <c r="D29">
        <f t="shared" si="8"/>
        <v>16.742450000000002</v>
      </c>
      <c r="E29">
        <f t="shared" si="9"/>
        <v>24.288810526315796</v>
      </c>
      <c r="F29">
        <f t="shared" si="0"/>
        <v>32.647590000000001</v>
      </c>
      <c r="G29">
        <f t="shared" si="5"/>
        <v>43.002299999999998</v>
      </c>
      <c r="H29">
        <f t="shared" si="10"/>
        <v>47.5349</v>
      </c>
      <c r="I29">
        <f t="shared" si="1"/>
        <v>32.348200000000006</v>
      </c>
      <c r="J29">
        <f t="shared" si="2"/>
        <v>31.391399999999997</v>
      </c>
      <c r="K29">
        <f t="shared" si="3"/>
        <v>43.426899999999996</v>
      </c>
      <c r="L29">
        <f t="shared" si="6"/>
        <v>50.590400000000002</v>
      </c>
      <c r="M29">
        <f t="shared" si="4"/>
        <v>31.237499999999997</v>
      </c>
      <c r="R29">
        <v>38900000000000</v>
      </c>
    </row>
    <row r="30" spans="2:18">
      <c r="B30">
        <v>11700000000000</v>
      </c>
      <c r="C30">
        <f t="shared" si="7"/>
        <v>10.336586956521739</v>
      </c>
      <c r="D30">
        <f t="shared" si="8"/>
        <v>16.742450000000002</v>
      </c>
      <c r="E30">
        <f t="shared" si="9"/>
        <v>24.288810526315796</v>
      </c>
      <c r="F30">
        <f t="shared" si="0"/>
        <v>32.647590000000001</v>
      </c>
      <c r="G30">
        <f t="shared" si="5"/>
        <v>43.002299999999998</v>
      </c>
      <c r="H30">
        <f t="shared" si="10"/>
        <v>47.5349</v>
      </c>
      <c r="I30">
        <f t="shared" si="1"/>
        <v>32.348200000000006</v>
      </c>
      <c r="J30">
        <f t="shared" si="2"/>
        <v>31.391399999999997</v>
      </c>
      <c r="K30">
        <f t="shared" si="3"/>
        <v>43.426899999999996</v>
      </c>
      <c r="L30">
        <f t="shared" si="6"/>
        <v>50.590400000000002</v>
      </c>
      <c r="M30">
        <f t="shared" si="4"/>
        <v>31.237499999999997</v>
      </c>
    </row>
    <row r="31" spans="2:18">
      <c r="B31">
        <v>14600000000000</v>
      </c>
      <c r="C31">
        <f t="shared" si="7"/>
        <v>10.336586956521739</v>
      </c>
      <c r="D31">
        <f t="shared" si="8"/>
        <v>16.742450000000002</v>
      </c>
      <c r="E31">
        <f t="shared" si="9"/>
        <v>24.288810526315796</v>
      </c>
      <c r="F31">
        <f t="shared" si="0"/>
        <v>34.627420000000001</v>
      </c>
      <c r="G31">
        <f t="shared" si="5"/>
        <v>45.9574</v>
      </c>
      <c r="H31">
        <f t="shared" si="10"/>
        <v>52.456199999999995</v>
      </c>
      <c r="I31">
        <f t="shared" si="1"/>
        <v>37.121600000000001</v>
      </c>
      <c r="J31">
        <f t="shared" si="2"/>
        <v>35.5732</v>
      </c>
      <c r="K31">
        <f t="shared" si="3"/>
        <v>47.072199999999995</v>
      </c>
      <c r="L31">
        <f t="shared" si="6"/>
        <v>54.975200000000001</v>
      </c>
      <c r="M31">
        <f t="shared" si="4"/>
        <v>34.935000000000002</v>
      </c>
    </row>
    <row r="32" spans="2:18">
      <c r="B32">
        <v>14700000000000</v>
      </c>
      <c r="C32">
        <f t="shared" si="7"/>
        <v>10.336586956521739</v>
      </c>
      <c r="D32">
        <f t="shared" si="8"/>
        <v>16.742450000000002</v>
      </c>
      <c r="E32">
        <f t="shared" si="9"/>
        <v>24.288810526315796</v>
      </c>
      <c r="F32">
        <f t="shared" si="0"/>
        <v>34.695689999999999</v>
      </c>
      <c r="G32">
        <f t="shared" si="5"/>
        <v>44.052790909090909</v>
      </c>
      <c r="H32">
        <f t="shared" si="10"/>
        <v>52.625900000000001</v>
      </c>
      <c r="I32">
        <f t="shared" si="1"/>
        <v>37.286200000000001</v>
      </c>
      <c r="J32">
        <f t="shared" si="2"/>
        <v>35.717399999999998</v>
      </c>
      <c r="K32">
        <f t="shared" si="3"/>
        <v>47.197899999999997</v>
      </c>
      <c r="L32">
        <f t="shared" si="6"/>
        <v>55.126400000000004</v>
      </c>
      <c r="M32">
        <f t="shared" si="4"/>
        <v>35.0625</v>
      </c>
    </row>
    <row r="33" spans="2:13">
      <c r="B33">
        <v>16200000000000</v>
      </c>
      <c r="C33">
        <f t="shared" si="7"/>
        <v>10.336586956521739</v>
      </c>
      <c r="D33">
        <f t="shared" si="8"/>
        <v>16.742450000000002</v>
      </c>
      <c r="E33">
        <f t="shared" si="9"/>
        <v>24.288810526315796</v>
      </c>
      <c r="F33">
        <f t="shared" si="0"/>
        <v>35.719740000000002</v>
      </c>
      <c r="G33">
        <f t="shared" si="5"/>
        <v>44.052790909090909</v>
      </c>
      <c r="H33">
        <f t="shared" si="10"/>
        <v>55.171399999999998</v>
      </c>
      <c r="I33">
        <f t="shared" si="1"/>
        <v>39.755200000000002</v>
      </c>
      <c r="J33">
        <f t="shared" si="2"/>
        <v>37.880399999999995</v>
      </c>
      <c r="K33">
        <f t="shared" si="3"/>
        <v>49.083399999999997</v>
      </c>
      <c r="L33">
        <f t="shared" si="6"/>
        <v>57.394399999999997</v>
      </c>
      <c r="M33">
        <f t="shared" si="4"/>
        <v>36.974999999999994</v>
      </c>
    </row>
    <row r="34" spans="2:13">
      <c r="B34">
        <v>19300000000000</v>
      </c>
      <c r="C34">
        <f t="shared" si="7"/>
        <v>10.336586956521739</v>
      </c>
      <c r="D34">
        <f t="shared" si="8"/>
        <v>16.742450000000002</v>
      </c>
      <c r="E34">
        <f t="shared" si="9"/>
        <v>24.288810526315796</v>
      </c>
      <c r="F34">
        <f t="shared" si="0"/>
        <v>37.836109999999998</v>
      </c>
      <c r="G34">
        <f t="shared" si="5"/>
        <v>44.052790909090909</v>
      </c>
      <c r="H34">
        <f t="shared" si="10"/>
        <v>53.221849999999996</v>
      </c>
      <c r="I34">
        <f t="shared" si="1"/>
        <v>44.857799999999997</v>
      </c>
      <c r="J34">
        <f t="shared" si="2"/>
        <v>42.3506</v>
      </c>
      <c r="K34">
        <f t="shared" si="3"/>
        <v>52.9801</v>
      </c>
      <c r="L34">
        <f t="shared" si="6"/>
        <v>62.081599999999995</v>
      </c>
      <c r="M34">
        <f t="shared" si="4"/>
        <v>40.927499999999995</v>
      </c>
    </row>
    <row r="35" spans="2:13">
      <c r="B35">
        <v>19300000000000</v>
      </c>
      <c r="C35">
        <f t="shared" si="7"/>
        <v>10.336586956521739</v>
      </c>
      <c r="D35">
        <f t="shared" si="8"/>
        <v>16.742450000000002</v>
      </c>
      <c r="E35">
        <f t="shared" si="9"/>
        <v>24.288810526315796</v>
      </c>
      <c r="F35">
        <f t="shared" si="0"/>
        <v>37.836109999999998</v>
      </c>
      <c r="G35">
        <f t="shared" si="5"/>
        <v>44.052790909090909</v>
      </c>
      <c r="H35">
        <f t="shared" si="10"/>
        <v>53.221849999999996</v>
      </c>
      <c r="I35">
        <f t="shared" si="1"/>
        <v>44.857799999999997</v>
      </c>
      <c r="J35">
        <f t="shared" si="2"/>
        <v>42.3506</v>
      </c>
      <c r="K35">
        <f t="shared" si="3"/>
        <v>52.9801</v>
      </c>
      <c r="L35">
        <f t="shared" si="6"/>
        <v>62.081599999999995</v>
      </c>
      <c r="M35">
        <f t="shared" si="4"/>
        <v>40.927499999999995</v>
      </c>
    </row>
    <row r="36" spans="2:13">
      <c r="B36">
        <v>21400000000000</v>
      </c>
      <c r="C36">
        <f t="shared" si="7"/>
        <v>10.336586956521739</v>
      </c>
      <c r="D36">
        <f t="shared" si="8"/>
        <v>16.742450000000002</v>
      </c>
      <c r="E36">
        <f t="shared" si="9"/>
        <v>24.288810526315796</v>
      </c>
      <c r="F36">
        <f t="shared" si="0"/>
        <v>39.269779999999997</v>
      </c>
      <c r="G36">
        <f t="shared" si="5"/>
        <v>44.052790909090909</v>
      </c>
      <c r="H36">
        <f t="shared" ref="H36:H92" si="11">IF(B36&lt;$I$9,$E$9*B36+$C$9,$G$9)</f>
        <v>53.221849999999996</v>
      </c>
      <c r="I36">
        <f t="shared" ref="I36:I92" si="12">$E$10*B36+$C$10</f>
        <v>48.314400000000006</v>
      </c>
      <c r="J36">
        <f t="shared" ref="J36:J92" si="13">$E$11*B36+$C$11</f>
        <v>45.378799999999998</v>
      </c>
      <c r="K36">
        <f t="shared" ref="K36:K92" si="14">$E$12*B36+$C$12</f>
        <v>55.619799999999998</v>
      </c>
      <c r="L36">
        <f t="shared" si="6"/>
        <v>65.256799999999998</v>
      </c>
      <c r="M36">
        <f t="shared" ref="M36:M92" si="15">$E$14*B36+$C$14</f>
        <v>43.604999999999997</v>
      </c>
    </row>
    <row r="37" spans="2:13">
      <c r="B37">
        <v>21500000000000</v>
      </c>
      <c r="C37">
        <f t="shared" si="7"/>
        <v>10.336586956521739</v>
      </c>
      <c r="D37">
        <f t="shared" si="8"/>
        <v>16.742450000000002</v>
      </c>
      <c r="E37">
        <f t="shared" si="9"/>
        <v>24.288810526315796</v>
      </c>
      <c r="F37">
        <f t="shared" si="0"/>
        <v>39.338050000000003</v>
      </c>
      <c r="G37">
        <f t="shared" si="5"/>
        <v>44.052790909090909</v>
      </c>
      <c r="H37">
        <f t="shared" si="11"/>
        <v>53.221849999999996</v>
      </c>
      <c r="I37">
        <f t="shared" si="12"/>
        <v>48.478999999999999</v>
      </c>
      <c r="J37">
        <f t="shared" si="13"/>
        <v>45.522999999999996</v>
      </c>
      <c r="K37">
        <f t="shared" si="14"/>
        <v>55.7455</v>
      </c>
      <c r="L37">
        <f t="shared" si="6"/>
        <v>65.408000000000001</v>
      </c>
      <c r="M37">
        <f t="shared" si="15"/>
        <v>43.732500000000002</v>
      </c>
    </row>
    <row r="38" spans="2:13">
      <c r="B38">
        <v>24100000000000</v>
      </c>
      <c r="C38">
        <f t="shared" si="7"/>
        <v>10.336586956521739</v>
      </c>
      <c r="D38">
        <f t="shared" si="8"/>
        <v>16.742450000000002</v>
      </c>
      <c r="E38">
        <f t="shared" si="9"/>
        <v>24.288810526315796</v>
      </c>
      <c r="F38">
        <f t="shared" si="0"/>
        <v>41.11307</v>
      </c>
      <c r="G38">
        <f t="shared" si="5"/>
        <v>44.052790909090909</v>
      </c>
      <c r="H38">
        <f t="shared" si="11"/>
        <v>53.221849999999996</v>
      </c>
      <c r="I38">
        <f t="shared" si="12"/>
        <v>52.758600000000001</v>
      </c>
      <c r="J38">
        <f t="shared" si="13"/>
        <v>49.272199999999998</v>
      </c>
      <c r="K38">
        <f t="shared" si="14"/>
        <v>59.0137</v>
      </c>
      <c r="L38">
        <f t="shared" si="6"/>
        <v>69.339200000000005</v>
      </c>
      <c r="M38">
        <f t="shared" si="15"/>
        <v>47.047499999999999</v>
      </c>
    </row>
    <row r="39" spans="2:13">
      <c r="B39">
        <v>24400000000000</v>
      </c>
      <c r="C39">
        <f t="shared" si="7"/>
        <v>10.336586956521739</v>
      </c>
      <c r="D39">
        <f t="shared" si="8"/>
        <v>16.742450000000002</v>
      </c>
      <c r="E39">
        <f t="shared" si="9"/>
        <v>24.288810526315796</v>
      </c>
      <c r="F39">
        <f t="shared" si="0"/>
        <v>41.317880000000002</v>
      </c>
      <c r="G39">
        <f t="shared" si="5"/>
        <v>44.052790909090909</v>
      </c>
      <c r="H39">
        <f t="shared" si="11"/>
        <v>53.221849999999996</v>
      </c>
      <c r="I39">
        <f t="shared" si="12"/>
        <v>53.252399999999994</v>
      </c>
      <c r="J39">
        <f t="shared" si="13"/>
        <v>49.704799999999992</v>
      </c>
      <c r="K39">
        <f t="shared" si="14"/>
        <v>59.390799999999999</v>
      </c>
      <c r="L39">
        <f t="shared" si="6"/>
        <v>69.7928</v>
      </c>
      <c r="M39">
        <f t="shared" si="15"/>
        <v>47.43</v>
      </c>
    </row>
    <row r="40" spans="2:13">
      <c r="B40">
        <v>29400000000000</v>
      </c>
      <c r="C40">
        <f t="shared" si="7"/>
        <v>10.336586956521739</v>
      </c>
      <c r="D40">
        <f t="shared" si="8"/>
        <v>16.742450000000002</v>
      </c>
      <c r="E40">
        <f t="shared" si="9"/>
        <v>24.288810526315796</v>
      </c>
      <c r="F40">
        <f t="shared" si="0"/>
        <v>44.731380000000001</v>
      </c>
      <c r="G40">
        <f t="shared" si="5"/>
        <v>44.052790909090909</v>
      </c>
      <c r="H40">
        <f t="shared" si="11"/>
        <v>53.221849999999996</v>
      </c>
      <c r="I40">
        <f t="shared" si="12"/>
        <v>61.482399999999998</v>
      </c>
      <c r="J40">
        <f t="shared" si="13"/>
        <v>56.9148</v>
      </c>
      <c r="K40">
        <f t="shared" si="14"/>
        <v>65.675799999999995</v>
      </c>
      <c r="L40">
        <f t="shared" si="6"/>
        <v>65.043283333333321</v>
      </c>
      <c r="M40">
        <f t="shared" si="15"/>
        <v>53.805</v>
      </c>
    </row>
    <row r="41" spans="2:13">
      <c r="B41">
        <v>38900000000000</v>
      </c>
      <c r="C41">
        <f t="shared" si="7"/>
        <v>10.336586956521739</v>
      </c>
      <c r="D41">
        <f t="shared" si="8"/>
        <v>16.742450000000002</v>
      </c>
      <c r="E41">
        <f t="shared" si="9"/>
        <v>24.288810526315796</v>
      </c>
      <c r="F41">
        <f t="shared" si="0"/>
        <v>51.217030000000001</v>
      </c>
      <c r="G41">
        <f t="shared" si="5"/>
        <v>44.052790909090909</v>
      </c>
      <c r="H41">
        <f t="shared" si="11"/>
        <v>53.221849999999996</v>
      </c>
      <c r="I41">
        <f t="shared" si="12"/>
        <v>77.119399999999999</v>
      </c>
      <c r="J41">
        <f t="shared" si="13"/>
        <v>70.613799999999998</v>
      </c>
      <c r="K41">
        <f t="shared" si="14"/>
        <v>77.6173</v>
      </c>
      <c r="L41">
        <f t="shared" si="6"/>
        <v>65.043283333333321</v>
      </c>
      <c r="M41">
        <f t="shared" si="15"/>
        <v>65.91749999999999</v>
      </c>
    </row>
    <row r="42" spans="2:13">
      <c r="B42" s="1"/>
    </row>
    <row r="43" spans="2:13">
      <c r="B43" s="1"/>
    </row>
    <row r="44" spans="2:13">
      <c r="B44" s="1"/>
    </row>
    <row r="45" spans="2:13">
      <c r="B45" s="1"/>
    </row>
    <row r="46" spans="2:13">
      <c r="B46" s="1"/>
    </row>
    <row r="47" spans="2:13">
      <c r="B47" s="1"/>
    </row>
    <row r="48" spans="2:13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</sheetData>
  <sortState ref="R8:R29">
    <sortCondition ref="R8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Universität Bayreuth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</dc:creator>
  <cp:lastModifiedBy>Paulo</cp:lastModifiedBy>
  <dcterms:created xsi:type="dcterms:W3CDTF">2009-06-23T12:14:57Z</dcterms:created>
  <dcterms:modified xsi:type="dcterms:W3CDTF">2009-06-24T10:10:05Z</dcterms:modified>
</cp:coreProperties>
</file>